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<sst xmlns="http://schemas.openxmlformats.org/spreadsheetml/2006/main" count="338" uniqueCount="207">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</sst>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1" zoomScale="85" zoomScaleNormal="85" workbookViewId="0">
      <selection activeCell="B20" sqref="B2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14</v>
      </c>
      <c r="D3" s="3" t="s">
        <v>0</v>
      </c>
      <c r="E3" s="4">
        <v>44283</v>
      </c>
    </row>
    <row r="4" spans="1:5" ht="15.75" thickBot="1" x14ac:dyDescent="0.3">
      <c r="A4" s="148"/>
      <c r="B4" s="150"/>
      <c r="C4" s="152"/>
      <c r="D4" s="5" t="s">
        <v>1</v>
      </c>
      <c r="E4" s="6">
        <f>E3+6</f>
        <v>44289</v>
      </c>
    </row>
    <row r="5" spans="1:5" ht="51" customHeight="1" thickBot="1" x14ac:dyDescent="0.3">
      <c r="A5" s="153" t="s">
        <v>133</v>
      </c>
      <c r="B5" s="154"/>
      <c r="C5" s="7"/>
      <c r="D5" s="8"/>
      <c r="E5" s="9"/>
    </row>
    <row r="6" spans="1:5" ht="15.75" customHeight="1" x14ac:dyDescent="0.25">
      <c r="A6" s="10" t="s">
        <v>2</v>
      </c>
      <c r="B6" s="11">
        <v>32.299999999999997</v>
      </c>
      <c r="C6" s="12"/>
      <c r="D6" s="12"/>
      <c r="E6" s="9"/>
    </row>
    <row r="7" spans="1:5" x14ac:dyDescent="0.25">
      <c r="A7" s="13" t="s">
        <v>3</v>
      </c>
      <c r="B7" s="14">
        <v>23.6</v>
      </c>
      <c r="C7" s="12"/>
      <c r="D7" s="12"/>
      <c r="E7" s="9"/>
    </row>
    <row r="8" spans="1:5" x14ac:dyDescent="0.25">
      <c r="A8" s="13" t="s">
        <v>4</v>
      </c>
      <c r="B8" s="14">
        <v>22.79</v>
      </c>
      <c r="C8" s="12"/>
      <c r="D8" s="12"/>
      <c r="E8" s="9"/>
    </row>
    <row r="9" spans="1:5" x14ac:dyDescent="0.25">
      <c r="A9" s="13" t="s">
        <v>5</v>
      </c>
      <c r="B9" s="14">
        <v>33.24</v>
      </c>
      <c r="C9" s="12"/>
      <c r="D9" s="12"/>
      <c r="E9" s="9"/>
    </row>
    <row r="10" spans="1:5" x14ac:dyDescent="0.25">
      <c r="A10" s="13" t="s">
        <v>6</v>
      </c>
      <c r="B10" s="14">
        <v>35.07</v>
      </c>
      <c r="C10" s="12"/>
      <c r="D10" s="12"/>
      <c r="E10" s="9"/>
    </row>
    <row r="11" spans="1:5" x14ac:dyDescent="0.25">
      <c r="A11" s="13" t="s">
        <v>7</v>
      </c>
      <c r="B11" s="14">
        <v>26.12</v>
      </c>
      <c r="C11" s="12"/>
      <c r="D11" s="12"/>
      <c r="E11" s="9"/>
    </row>
    <row r="12" spans="1:5" x14ac:dyDescent="0.25">
      <c r="A12" s="13" t="s">
        <v>8</v>
      </c>
      <c r="B12" s="14">
        <v>23.5</v>
      </c>
      <c r="C12" s="12"/>
      <c r="D12" s="12"/>
      <c r="E12" s="9"/>
    </row>
    <row r="13" spans="1:5" x14ac:dyDescent="0.25">
      <c r="A13" s="13" t="s">
        <v>9</v>
      </c>
      <c r="B13" s="14">
        <v>25.17</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14.3876977880658</v>
      </c>
      <c r="C17" s="21"/>
      <c r="D17" s="21"/>
    </row>
    <row r="18" spans="1:10" x14ac:dyDescent="0.25">
      <c r="A18" s="22" t="s">
        <v>187</v>
      </c>
      <c r="B18" s="142">
        <v>14.5569981603154</v>
      </c>
      <c r="C18" s="21"/>
      <c r="D18" s="21"/>
    </row>
    <row r="19" spans="1:10" x14ac:dyDescent="0.25">
      <c r="A19" s="22" t="s">
        <v>188</v>
      </c>
      <c r="B19" s="142">
        <v>22.0061055102545</v>
      </c>
      <c r="C19" s="21"/>
      <c r="D19" s="21"/>
    </row>
    <row r="20" spans="1:10" x14ac:dyDescent="0.25">
      <c r="A20" s="22" t="s">
        <v>189</v>
      </c>
      <c r="B20" s="142">
        <v>18.590145530425399</v>
      </c>
      <c r="C20" s="21"/>
      <c r="D20" s="21"/>
    </row>
    <row r="21" spans="1:10" x14ac:dyDescent="0.25">
      <c r="A21" s="22" t="s">
        <v>190</v>
      </c>
      <c r="B21" s="142">
        <v>17.786787164612001</v>
      </c>
      <c r="C21" s="21"/>
      <c r="D21" s="21"/>
    </row>
    <row r="22" spans="1:10" x14ac:dyDescent="0.25">
      <c r="A22" s="22" t="s">
        <v>191</v>
      </c>
      <c r="B22" s="143">
        <v>16.619543177892901</v>
      </c>
      <c r="C22" s="21"/>
      <c r="D22" s="21"/>
    </row>
    <row r="23" spans="1:10" x14ac:dyDescent="0.25">
      <c r="A23" s="22" t="s">
        <v>192</v>
      </c>
      <c r="B23" s="142">
        <v>15.4087239944521</v>
      </c>
      <c r="C23" s="21"/>
      <c r="D23" s="21"/>
    </row>
    <row r="24" spans="1:10" x14ac:dyDescent="0.25">
      <c r="A24" s="22" t="s">
        <v>193</v>
      </c>
      <c r="B24" s="142">
        <v>27.661524609015601</v>
      </c>
      <c r="C24" s="21"/>
      <c r="D24" s="21"/>
      <c r="I24" s="23"/>
      <c r="J24" s="23"/>
    </row>
    <row r="25" spans="1:10" x14ac:dyDescent="0.25">
      <c r="A25" s="22" t="s">
        <v>194</v>
      </c>
      <c r="B25" s="142">
        <v>11.0272227979275</v>
      </c>
      <c r="C25" s="21"/>
      <c r="D25" s="21"/>
      <c r="I25" s="20"/>
      <c r="J25" s="20"/>
    </row>
    <row r="26" spans="1:10" x14ac:dyDescent="0.25">
      <c r="A26" s="22" t="s">
        <v>195</v>
      </c>
      <c r="B26" s="142">
        <v>22.836302022906398</v>
      </c>
      <c r="C26" s="21"/>
      <c r="D26" s="21"/>
    </row>
    <row r="27" spans="1:10" x14ac:dyDescent="0.25">
      <c r="A27" s="22" t="s">
        <v>9</v>
      </c>
      <c r="B27" s="142">
        <v>17.681890754273599</v>
      </c>
      <c r="C27" s="21"/>
      <c r="D27" s="21"/>
    </row>
    <row r="28" spans="1:10" ht="30" customHeight="1" thickBot="1" x14ac:dyDescent="0.3">
      <c r="A28" s="47"/>
      <c r="B28" s="114"/>
    </row>
    <row r="29" spans="1:10" ht="45" customHeight="1" thickBot="1" x14ac:dyDescent="0.3">
      <c r="A29" s="153" t="s">
        <v>134</v>
      </c>
      <c r="B29" s="160"/>
      <c r="C29" s="7"/>
      <c r="D29" s="8"/>
    </row>
    <row r="30" spans="1:10" x14ac:dyDescent="0.25">
      <c r="A30" s="24" t="s">
        <v>10</v>
      </c>
      <c r="B30" s="113">
        <v>1083</v>
      </c>
      <c r="C30" s="25"/>
      <c r="D30" s="25"/>
    </row>
    <row r="31" spans="1:10" x14ac:dyDescent="0.25">
      <c r="A31" s="26" t="s">
        <v>11</v>
      </c>
      <c r="B31" s="27">
        <v>13515</v>
      </c>
      <c r="C31" s="25"/>
      <c r="D31" s="25"/>
    </row>
    <row r="32" spans="1:10" x14ac:dyDescent="0.25">
      <c r="A32" s="26" t="s">
        <v>12</v>
      </c>
      <c r="B32" s="27">
        <v>1680</v>
      </c>
      <c r="C32" s="25"/>
      <c r="D32" s="25"/>
    </row>
    <row r="33" spans="1:5" x14ac:dyDescent="0.25">
      <c r="A33" s="26" t="s">
        <v>2</v>
      </c>
      <c r="B33" s="27">
        <v>449</v>
      </c>
      <c r="C33" s="25"/>
      <c r="D33" s="25"/>
    </row>
    <row r="34" spans="1:5" x14ac:dyDescent="0.25">
      <c r="A34" s="26" t="s">
        <v>13</v>
      </c>
      <c r="B34" s="27">
        <v>675</v>
      </c>
      <c r="C34" s="25"/>
      <c r="D34" s="25"/>
    </row>
    <row r="35" spans="1:5" x14ac:dyDescent="0.25">
      <c r="A35" s="26" t="s">
        <v>14</v>
      </c>
      <c r="B35" s="27">
        <v>353</v>
      </c>
      <c r="C35" s="25"/>
      <c r="D35" s="25"/>
    </row>
    <row r="36" spans="1:5" x14ac:dyDescent="0.25">
      <c r="A36" s="26" t="s">
        <v>15</v>
      </c>
      <c r="B36" s="27">
        <v>6693</v>
      </c>
      <c r="C36" s="25"/>
      <c r="D36" s="25"/>
    </row>
    <row r="37" spans="1:5" x14ac:dyDescent="0.25">
      <c r="A37" s="26" t="s">
        <v>16</v>
      </c>
      <c r="B37" s="27">
        <v>974</v>
      </c>
      <c r="C37" s="25"/>
      <c r="D37" s="25"/>
    </row>
    <row r="38" spans="1:5" x14ac:dyDescent="0.25">
      <c r="A38" s="26" t="s">
        <v>17</v>
      </c>
      <c r="B38" s="27">
        <f>SUM(B30:B37)</f>
        <v>25422</v>
      </c>
      <c r="C38" s="25"/>
      <c r="D38" s="25"/>
    </row>
    <row r="39" spans="1:5" ht="30" customHeight="1" thickBot="1" x14ac:dyDescent="0.3"/>
    <row r="40" spans="1:5" ht="44.25" customHeight="1" thickBot="1" x14ac:dyDescent="0.3">
      <c r="A40" s="153" t="s">
        <v>18</v>
      </c>
      <c r="B40" s="160"/>
      <c r="C40" s="16"/>
      <c r="D40" s="17"/>
    </row>
    <row r="41" spans="1:5" x14ac:dyDescent="0.25">
      <c r="A41" s="24" t="s">
        <v>3</v>
      </c>
      <c r="B41" s="28">
        <v>24.2</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4.0999999999999996</v>
      </c>
      <c r="C44" s="21"/>
      <c r="D44" s="21"/>
    </row>
    <row r="45" spans="1:5" x14ac:dyDescent="0.25">
      <c r="A45" s="26" t="s">
        <v>7</v>
      </c>
      <c r="B45" s="28">
        <v>26.7</v>
      </c>
      <c r="C45" s="21"/>
      <c r="D45" s="21"/>
    </row>
    <row r="46" spans="1:5" x14ac:dyDescent="0.25">
      <c r="A46" s="26" t="s">
        <v>24</v>
      </c>
      <c r="B46" s="28">
        <v>5.6</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5" t="s">
        <v>27</v>
      </c>
      <c r="C50" s="115" t="s">
        <v>28</v>
      </c>
      <c r="D50" s="125" t="s">
        <v>16</v>
      </c>
      <c r="E50" s="156"/>
    </row>
    <row r="51" spans="1:5" x14ac:dyDescent="0.25">
      <c r="A51" s="10" t="s">
        <v>2</v>
      </c>
      <c r="B51" s="30">
        <v>0</v>
      </c>
      <c r="C51" s="30">
        <v>0</v>
      </c>
      <c r="D51" s="30">
        <f>E51-B51-C51</f>
        <v>0</v>
      </c>
      <c r="E51" s="31">
        <v>0</v>
      </c>
    </row>
    <row r="52" spans="1:5" x14ac:dyDescent="0.25">
      <c r="A52" s="13" t="s">
        <v>3</v>
      </c>
      <c r="B52" s="32">
        <v>0</v>
      </c>
      <c r="C52" s="32">
        <v>0</v>
      </c>
      <c r="D52" s="30">
        <f t="shared" ref="D52:D59" si="0">E52-B52-C52</f>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1</v>
      </c>
      <c r="E55" s="31">
        <v>1</v>
      </c>
    </row>
    <row r="56" spans="1:5" x14ac:dyDescent="0.25">
      <c r="A56" s="13" t="s">
        <v>7</v>
      </c>
      <c r="B56" s="32">
        <v>0</v>
      </c>
      <c r="C56" s="32">
        <v>0</v>
      </c>
      <c r="D56" s="30">
        <f t="shared" si="0"/>
        <v>1</v>
      </c>
      <c r="E56" s="31">
        <v>1</v>
      </c>
    </row>
    <row r="57" spans="1:5" x14ac:dyDescent="0.25">
      <c r="A57" s="13" t="s">
        <v>29</v>
      </c>
      <c r="B57" s="32">
        <v>0</v>
      </c>
      <c r="C57" s="32">
        <v>0</v>
      </c>
      <c r="D57" s="30">
        <f t="shared" si="0"/>
        <v>0</v>
      </c>
      <c r="E57" s="31">
        <v>0</v>
      </c>
    </row>
    <row r="58" spans="1:5" x14ac:dyDescent="0.25">
      <c r="A58" s="13" t="s">
        <v>8</v>
      </c>
      <c r="B58" s="32">
        <v>0</v>
      </c>
      <c r="C58" s="32">
        <v>5</v>
      </c>
      <c r="D58" s="30">
        <f t="shared" si="0"/>
        <v>3</v>
      </c>
      <c r="E58" s="31">
        <v>8</v>
      </c>
    </row>
    <row r="59" spans="1:5" x14ac:dyDescent="0.25">
      <c r="A59" s="13" t="s">
        <v>17</v>
      </c>
      <c r="B59" s="33">
        <v>0</v>
      </c>
      <c r="C59" s="33">
        <v>5</v>
      </c>
      <c r="D59" s="30">
        <f t="shared" si="0"/>
        <v>5</v>
      </c>
      <c r="E59" s="33">
        <v>10</v>
      </c>
    </row>
    <row r="60" spans="1:5" ht="30" customHeight="1" thickBot="1" x14ac:dyDescent="0.3">
      <c r="C60" s="16"/>
    </row>
    <row r="61" spans="1:5" ht="36" customHeight="1" thickBot="1" x14ac:dyDescent="0.3">
      <c r="A61" s="153" t="s">
        <v>136</v>
      </c>
      <c r="B61" s="159"/>
      <c r="C61" s="160"/>
    </row>
    <row r="62" spans="1:5" x14ac:dyDescent="0.25">
      <c r="A62" s="128"/>
      <c r="B62" s="129" t="s">
        <v>30</v>
      </c>
      <c r="C62" s="130" t="s">
        <v>31</v>
      </c>
    </row>
    <row r="63" spans="1:5" x14ac:dyDescent="0.25">
      <c r="A63" s="26" t="s">
        <v>2</v>
      </c>
      <c r="B63" s="138">
        <v>8</v>
      </c>
      <c r="C63" s="138">
        <v>5</v>
      </c>
    </row>
    <row r="64" spans="1:5" x14ac:dyDescent="0.25">
      <c r="A64" s="26" t="s">
        <v>19</v>
      </c>
      <c r="B64" s="138">
        <v>121</v>
      </c>
      <c r="C64" s="138">
        <v>42</v>
      </c>
    </row>
    <row r="65" spans="1:3" x14ac:dyDescent="0.25">
      <c r="A65" s="26" t="s">
        <v>20</v>
      </c>
      <c r="B65" s="139" t="s">
        <v>206</v>
      </c>
      <c r="C65" s="139">
        <v>1</v>
      </c>
    </row>
    <row r="66" spans="1:3" x14ac:dyDescent="0.25">
      <c r="A66" s="26" t="s">
        <v>22</v>
      </c>
      <c r="B66" s="139" t="s">
        <v>206</v>
      </c>
      <c r="C66" s="139">
        <v>2</v>
      </c>
    </row>
    <row r="67" spans="1:3" x14ac:dyDescent="0.25">
      <c r="A67" s="26" t="s">
        <v>21</v>
      </c>
      <c r="B67" s="138">
        <v>19</v>
      </c>
      <c r="C67" s="139" t="s">
        <v>206</v>
      </c>
    </row>
    <row r="68" spans="1:3" x14ac:dyDescent="0.25">
      <c r="A68" s="26" t="s">
        <v>23</v>
      </c>
      <c r="B68" s="138">
        <v>38</v>
      </c>
      <c r="C68" s="138">
        <v>10</v>
      </c>
    </row>
    <row r="69" spans="1:3" x14ac:dyDescent="0.25">
      <c r="A69" s="26" t="s">
        <v>32</v>
      </c>
      <c r="B69" s="138">
        <v>20</v>
      </c>
      <c r="C69" s="138">
        <v>33</v>
      </c>
    </row>
    <row r="70" spans="1:3" ht="60.75" customHeight="1" x14ac:dyDescent="0.25">
      <c r="A70" s="13" t="s">
        <v>182</v>
      </c>
      <c r="B70" s="138">
        <v>7</v>
      </c>
      <c r="C70" s="139">
        <v>16</v>
      </c>
    </row>
    <row r="71" spans="1:3" x14ac:dyDescent="0.25">
      <c r="A71" s="26" t="s">
        <v>33</v>
      </c>
      <c r="B71" s="138">
        <f>72+207</f>
        <v>279</v>
      </c>
      <c r="C71" s="138">
        <f>74+262</f>
        <v>336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 zoomScale="70" zoomScaleNormal="70" workbookViewId="0">
      <selection activeCell="B20" sqref="B2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14</v>
      </c>
      <c r="D3" s="35" t="s">
        <v>0</v>
      </c>
      <c r="E3" s="4">
        <f>'Rail Service (Item Nos. 1-6)'!E3</f>
        <v>44283</v>
      </c>
      <c r="F3" s="16"/>
      <c r="G3" s="18"/>
      <c r="H3" s="18"/>
      <c r="I3" s="16"/>
      <c r="J3" s="9"/>
      <c r="K3" s="36"/>
    </row>
    <row r="4" spans="1:11" ht="15.75" thickBot="1" x14ac:dyDescent="0.3">
      <c r="A4" s="148"/>
      <c r="B4" s="174"/>
      <c r="C4" s="174"/>
      <c r="D4" s="37" t="s">
        <v>1</v>
      </c>
      <c r="E4" s="6">
        <f>E3+6</f>
        <v>44289</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21</v>
      </c>
      <c r="C18" s="39">
        <v>0</v>
      </c>
      <c r="D18" s="39">
        <v>21</v>
      </c>
    </row>
    <row r="19" spans="1:4" x14ac:dyDescent="0.25">
      <c r="A19" s="41" t="s">
        <v>49</v>
      </c>
      <c r="B19" s="39">
        <v>1</v>
      </c>
      <c r="C19" s="39">
        <v>0</v>
      </c>
      <c r="D19" s="39">
        <v>1</v>
      </c>
    </row>
    <row r="20" spans="1:4" x14ac:dyDescent="0.25">
      <c r="A20" s="41" t="s">
        <v>50</v>
      </c>
      <c r="B20" s="39">
        <v>2</v>
      </c>
      <c r="C20" s="39">
        <v>0</v>
      </c>
      <c r="D20" s="39">
        <v>2</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0</v>
      </c>
      <c r="C28" s="39">
        <v>0</v>
      </c>
      <c r="D28" s="39">
        <v>0</v>
      </c>
    </row>
    <row r="29" spans="1:4" x14ac:dyDescent="0.25">
      <c r="A29" s="41" t="s">
        <v>59</v>
      </c>
      <c r="B29" s="39">
        <v>800</v>
      </c>
      <c r="C29" s="39">
        <v>93</v>
      </c>
      <c r="D29" s="39">
        <v>707</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1150</v>
      </c>
      <c r="C34" s="39">
        <v>867</v>
      </c>
      <c r="D34" s="39">
        <v>283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v>
      </c>
      <c r="C54" s="39">
        <v>0</v>
      </c>
      <c r="D54" s="39">
        <v>1</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1979</v>
      </c>
      <c r="C57" s="41">
        <f>SUM(C9:C56)</f>
        <v>960</v>
      </c>
      <c r="D57" s="41">
        <f>SUM(D9:D56)</f>
        <v>1019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6" zoomScale="80" zoomScaleNormal="80" workbookViewId="0">
      <selection activeCell="B20" sqref="B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14</v>
      </c>
      <c r="D3" s="4">
        <f>'Rail Service (Item Nos. 1-6)'!E3</f>
        <v>44283</v>
      </c>
      <c r="F3" s="18"/>
      <c r="G3" s="18"/>
      <c r="H3" s="16"/>
      <c r="I3" s="9"/>
      <c r="J3" s="36"/>
    </row>
    <row r="4" spans="1:10" ht="15.75" thickBot="1" x14ac:dyDescent="0.3">
      <c r="A4" s="148"/>
      <c r="B4" s="150"/>
      <c r="C4" s="152"/>
      <c r="D4" s="6">
        <f>'Rail Service (Item Nos. 1-6)'!E4</f>
        <v>44289</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20</v>
      </c>
      <c r="C19" s="58">
        <v>30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126</v>
      </c>
      <c r="C30" s="58">
        <v>540</v>
      </c>
      <c r="D30" s="58">
        <v>160</v>
      </c>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236</v>
      </c>
      <c r="C35" s="58">
        <v>988</v>
      </c>
      <c r="D35" s="58">
        <v>200</v>
      </c>
      <c r="E35" s="58">
        <v>60</v>
      </c>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v>110</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382</v>
      </c>
      <c r="C58" s="60">
        <f>SUM(C10:C57)</f>
        <v>1668</v>
      </c>
      <c r="D58" s="60">
        <f>SUM(D10:D57)</f>
        <v>360</v>
      </c>
      <c r="E58" s="60">
        <f>SUM(E10:E57)</f>
        <v>60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5" zoomScale="80" zoomScaleNormal="80" workbookViewId="0">
      <selection activeCell="B20" sqref="B2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14</v>
      </c>
      <c r="D3" s="64" t="s">
        <v>0</v>
      </c>
      <c r="E3" s="4">
        <f>'Rail Service (Item Nos. 1-6)'!E3</f>
        <v>44283</v>
      </c>
      <c r="F3" s="16"/>
      <c r="G3" s="9"/>
      <c r="H3" s="36"/>
    </row>
    <row r="4" spans="1:8" ht="15.75" thickBot="1" x14ac:dyDescent="0.3">
      <c r="A4" s="148"/>
      <c r="B4" s="184"/>
      <c r="C4" s="185"/>
      <c r="D4" s="65" t="s">
        <v>1</v>
      </c>
      <c r="E4" s="6">
        <f>E3+6</f>
        <v>44289</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2.5</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31" zoomScale="90" zoomScaleNormal="90" workbookViewId="0">
      <selection activeCell="B20" sqref="B2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14</v>
      </c>
      <c r="D3" s="78" t="s">
        <v>0</v>
      </c>
      <c r="E3" s="4">
        <f>'Rail Service (Item Nos. 1-6)'!E3</f>
        <v>44283</v>
      </c>
      <c r="F3" s="16"/>
      <c r="G3" s="16"/>
      <c r="H3" s="9"/>
      <c r="I3" s="36"/>
    </row>
    <row r="4" spans="1:14" customFormat="1" ht="15.75" thickBot="1" x14ac:dyDescent="0.3">
      <c r="A4" s="148"/>
      <c r="B4" s="150"/>
      <c r="C4" s="152"/>
      <c r="D4" s="65" t="s">
        <v>1</v>
      </c>
      <c r="E4" s="6">
        <f>E3+6</f>
        <v>44289</v>
      </c>
      <c r="F4" s="16"/>
      <c r="G4" s="16"/>
      <c r="H4" s="9"/>
      <c r="I4" s="36"/>
    </row>
    <row r="5" spans="1:14" customFormat="1" ht="15.75" thickBot="1" x14ac:dyDescent="0.3">
      <c r="E5" s="20"/>
      <c r="F5" s="66"/>
    </row>
    <row r="6" spans="1:14" customFormat="1" ht="47.25" customHeight="1" thickBot="1" x14ac:dyDescent="0.3">
      <c r="A6" s="153" t="s">
        <v>169</v>
      </c>
      <c r="B6" s="159"/>
      <c r="C6" s="159"/>
      <c r="D6" s="159"/>
      <c r="E6" s="160"/>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1091</v>
      </c>
      <c r="E9" s="131">
        <v>774</v>
      </c>
    </row>
    <row r="10" spans="1:14" x14ac:dyDescent="0.2">
      <c r="A10" s="86" t="s">
        <v>197</v>
      </c>
      <c r="B10" s="86" t="s">
        <v>20</v>
      </c>
      <c r="C10" s="86" t="s">
        <v>150</v>
      </c>
      <c r="D10" s="137" t="s">
        <v>206</v>
      </c>
      <c r="E10" s="127">
        <v>600</v>
      </c>
    </row>
    <row r="11" spans="1:14" x14ac:dyDescent="0.2">
      <c r="A11" s="86" t="s">
        <v>197</v>
      </c>
      <c r="B11" s="86" t="s">
        <v>105</v>
      </c>
      <c r="C11" s="85" t="s">
        <v>110</v>
      </c>
      <c r="D11" s="137" t="s">
        <v>206</v>
      </c>
      <c r="E11" s="137">
        <v>2</v>
      </c>
    </row>
    <row r="12" spans="1:14" x14ac:dyDescent="0.2">
      <c r="A12" s="86" t="s">
        <v>197</v>
      </c>
      <c r="B12" s="86" t="s">
        <v>107</v>
      </c>
      <c r="C12" s="86" t="s">
        <v>151</v>
      </c>
      <c r="D12" s="127">
        <v>886</v>
      </c>
      <c r="E12" s="127">
        <v>21</v>
      </c>
    </row>
    <row r="13" spans="1:14" x14ac:dyDescent="0.2">
      <c r="A13" s="86" t="s">
        <v>197</v>
      </c>
      <c r="B13" s="86" t="s">
        <v>141</v>
      </c>
      <c r="C13" s="85" t="s">
        <v>152</v>
      </c>
      <c r="D13" s="127">
        <v>18</v>
      </c>
      <c r="E13" s="127">
        <v>30</v>
      </c>
    </row>
    <row r="14" spans="1:14" x14ac:dyDescent="0.2">
      <c r="A14" s="86" t="s">
        <v>197</v>
      </c>
      <c r="B14" s="86" t="s">
        <v>142</v>
      </c>
      <c r="C14" s="86" t="s">
        <v>153</v>
      </c>
      <c r="D14" s="127">
        <v>136</v>
      </c>
      <c r="E14" s="127">
        <v>100</v>
      </c>
    </row>
    <row r="15" spans="1:14" x14ac:dyDescent="0.2">
      <c r="A15" s="86" t="s">
        <v>197</v>
      </c>
      <c r="B15" s="86" t="s">
        <v>100</v>
      </c>
      <c r="C15" s="85" t="s">
        <v>154</v>
      </c>
      <c r="D15" s="127">
        <v>644</v>
      </c>
      <c r="E15" s="127">
        <v>118</v>
      </c>
    </row>
    <row r="16" spans="1:14" x14ac:dyDescent="0.2">
      <c r="A16" s="86" t="s">
        <v>197</v>
      </c>
      <c r="B16" s="86" t="s">
        <v>19</v>
      </c>
      <c r="C16" s="86" t="s">
        <v>155</v>
      </c>
      <c r="D16" s="127">
        <v>1778</v>
      </c>
      <c r="E16" s="127">
        <v>216</v>
      </c>
    </row>
    <row r="17" spans="1:17" x14ac:dyDescent="0.2">
      <c r="A17" s="86" t="s">
        <v>197</v>
      </c>
      <c r="B17" s="86" t="s">
        <v>106</v>
      </c>
      <c r="C17" s="85" t="s">
        <v>156</v>
      </c>
      <c r="D17" s="127">
        <v>171</v>
      </c>
      <c r="E17" s="127">
        <v>70</v>
      </c>
    </row>
    <row r="18" spans="1:17" x14ac:dyDescent="0.2">
      <c r="A18" s="86" t="s">
        <v>197</v>
      </c>
      <c r="B18" s="86" t="s">
        <v>103</v>
      </c>
      <c r="C18" s="86" t="s">
        <v>157</v>
      </c>
      <c r="D18" s="127">
        <v>10</v>
      </c>
      <c r="E18" s="127">
        <v>60</v>
      </c>
    </row>
    <row r="19" spans="1:17" x14ac:dyDescent="0.2">
      <c r="A19" s="86" t="s">
        <v>197</v>
      </c>
      <c r="B19" s="86" t="s">
        <v>104</v>
      </c>
      <c r="C19" s="85" t="s">
        <v>158</v>
      </c>
      <c r="D19" s="137" t="s">
        <v>206</v>
      </c>
      <c r="E19" s="127">
        <v>14</v>
      </c>
    </row>
    <row r="20" spans="1:17" x14ac:dyDescent="0.2">
      <c r="A20" s="86" t="s">
        <v>197</v>
      </c>
      <c r="B20" s="86" t="s">
        <v>143</v>
      </c>
      <c r="C20" s="86" t="s">
        <v>159</v>
      </c>
      <c r="D20" s="127">
        <v>222</v>
      </c>
      <c r="E20" s="127">
        <v>133</v>
      </c>
    </row>
    <row r="21" spans="1:17" x14ac:dyDescent="0.2">
      <c r="A21" s="86" t="s">
        <v>197</v>
      </c>
      <c r="B21" s="86" t="s">
        <v>144</v>
      </c>
      <c r="C21" s="85" t="s">
        <v>160</v>
      </c>
      <c r="D21" s="127">
        <v>206</v>
      </c>
      <c r="E21" s="127">
        <v>480</v>
      </c>
    </row>
    <row r="22" spans="1:17" x14ac:dyDescent="0.2">
      <c r="A22" s="86" t="s">
        <v>197</v>
      </c>
      <c r="B22" s="86" t="s">
        <v>145</v>
      </c>
      <c r="C22" s="86" t="s">
        <v>161</v>
      </c>
      <c r="D22" s="127">
        <v>2</v>
      </c>
      <c r="E22" s="127">
        <v>53</v>
      </c>
    </row>
    <row r="23" spans="1:17" x14ac:dyDescent="0.2">
      <c r="A23" s="86" t="s">
        <v>197</v>
      </c>
      <c r="B23" s="86" t="s">
        <v>146</v>
      </c>
      <c r="C23" s="85" t="s">
        <v>162</v>
      </c>
      <c r="D23" s="127">
        <v>322</v>
      </c>
      <c r="E23" s="127">
        <v>114</v>
      </c>
    </row>
    <row r="24" spans="1:17" x14ac:dyDescent="0.2">
      <c r="A24" s="86" t="s">
        <v>197</v>
      </c>
      <c r="B24" s="86" t="s">
        <v>102</v>
      </c>
      <c r="C24" s="86" t="s">
        <v>163</v>
      </c>
      <c r="D24" s="137" t="s">
        <v>206</v>
      </c>
      <c r="E24" s="127">
        <v>7</v>
      </c>
    </row>
    <row r="25" spans="1:17" x14ac:dyDescent="0.2">
      <c r="A25" s="86" t="s">
        <v>197</v>
      </c>
      <c r="B25" s="86" t="s">
        <v>147</v>
      </c>
      <c r="C25" s="85" t="s">
        <v>164</v>
      </c>
      <c r="D25" s="127">
        <v>16</v>
      </c>
      <c r="E25" s="127">
        <v>130</v>
      </c>
    </row>
    <row r="26" spans="1:17" x14ac:dyDescent="0.2">
      <c r="A26" s="86" t="s">
        <v>197</v>
      </c>
      <c r="B26" s="86" t="s">
        <v>108</v>
      </c>
      <c r="C26" s="86" t="s">
        <v>165</v>
      </c>
      <c r="D26" s="127">
        <v>61</v>
      </c>
      <c r="E26" s="127">
        <v>276</v>
      </c>
    </row>
    <row r="27" spans="1:17" x14ac:dyDescent="0.2">
      <c r="A27" s="86" t="s">
        <v>197</v>
      </c>
      <c r="B27" s="86" t="s">
        <v>148</v>
      </c>
      <c r="C27" s="85" t="s">
        <v>166</v>
      </c>
      <c r="D27" s="127">
        <v>41</v>
      </c>
      <c r="E27" s="137">
        <v>3</v>
      </c>
    </row>
    <row r="28" spans="1:17" x14ac:dyDescent="0.2">
      <c r="A28" s="86" t="s">
        <v>197</v>
      </c>
      <c r="B28" s="86" t="s">
        <v>33</v>
      </c>
      <c r="C28" s="86" t="s">
        <v>112</v>
      </c>
      <c r="D28" s="127">
        <v>57</v>
      </c>
      <c r="E28" s="127">
        <v>276</v>
      </c>
    </row>
    <row r="29" spans="1:17" x14ac:dyDescent="0.2">
      <c r="A29" s="86" t="s">
        <v>197</v>
      </c>
      <c r="B29" s="86" t="s">
        <v>109</v>
      </c>
      <c r="C29" s="86" t="s">
        <v>167</v>
      </c>
      <c r="D29" s="127">
        <v>2789</v>
      </c>
      <c r="E29" s="127">
        <v>145</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9"/>
      <c r="C32" s="159"/>
      <c r="D32" s="159"/>
      <c r="E32" s="160"/>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75</v>
      </c>
      <c r="E35" s="85">
        <v>122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9" t="s">
        <v>183</v>
      </c>
      <c r="B1" s="200"/>
      <c r="C1" s="200"/>
      <c r="D1" s="200"/>
      <c r="E1" s="201"/>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2" t="s">
        <v>185</v>
      </c>
      <c r="B3" s="204" t="s">
        <v>204</v>
      </c>
      <c r="C3" s="206" t="str">
        <f>'Rail Service (Item Nos. 1-6)'!C3:C4</f>
        <v>Reporting Week: 14</v>
      </c>
      <c r="D3" s="94" t="s">
        <v>0</v>
      </c>
      <c r="E3" s="132">
        <f>'Rail Service (Item Nos. 1-6)'!E3</f>
        <v>44283</v>
      </c>
      <c r="F3" s="198"/>
      <c r="G3" s="198"/>
      <c r="H3" s="192"/>
      <c r="I3" s="192"/>
      <c r="J3" s="95"/>
      <c r="K3" s="96"/>
      <c r="L3" s="97"/>
    </row>
    <row r="4" spans="1:12" ht="15.75" thickBot="1" x14ac:dyDescent="0.3">
      <c r="A4" s="203"/>
      <c r="B4" s="205"/>
      <c r="C4" s="207"/>
      <c r="D4" s="98" t="s">
        <v>1</v>
      </c>
      <c r="E4" s="133">
        <f>E3+6</f>
        <v>44289</v>
      </c>
      <c r="F4" s="198"/>
      <c r="G4" s="198"/>
      <c r="H4" s="192"/>
      <c r="I4" s="192"/>
      <c r="J4" s="95"/>
      <c r="K4" s="96"/>
      <c r="L4" s="97"/>
    </row>
    <row r="5" spans="1:12" ht="15.75" thickBot="1" x14ac:dyDescent="0.3">
      <c r="A5" s="126"/>
      <c r="B5" s="100"/>
      <c r="C5" s="100"/>
      <c r="D5" s="101"/>
      <c r="E5" s="102"/>
      <c r="F5" s="99"/>
      <c r="G5" s="99"/>
      <c r="H5" s="103"/>
      <c r="I5" s="103"/>
      <c r="J5" s="95"/>
      <c r="K5" s="96"/>
      <c r="L5" s="97"/>
    </row>
    <row r="6" spans="1:12" ht="15.75" thickBot="1" x14ac:dyDescent="0.3">
      <c r="A6" s="193" t="s">
        <v>113</v>
      </c>
      <c r="B6" s="19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5" t="s">
        <v>140</v>
      </c>
      <c r="B8" s="19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1184</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21</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55</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197" t="s">
        <v>173</v>
      </c>
      <c r="B22" s="19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2021-04-06T19:29:06Z</dcterms:modified>
</cp:coreProperties>
</file>